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4" yWindow="65296" windowWidth="11148" windowHeight="10860" activeTab="2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'Disbursements'!$A$1:$F$45</definedName>
    <definedName name="_xlnm.Print_Area" localSheetId="1">'Revenues'!$A$1:$H$12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Judy Colbert</author>
    <author>kbernier</author>
  </authors>
  <commentList>
    <comment ref="C5" authorId="0">
      <text>
        <r>
          <rPr>
            <b/>
            <sz val="10"/>
            <rFont val="Tahoma"/>
            <family val="0"/>
          </rPr>
          <t>Judy Colbert:</t>
        </r>
        <r>
          <rPr>
            <sz val="10"/>
            <rFont val="Tahoma"/>
            <family val="0"/>
          </rPr>
          <t xml:space="preserve">
Enter Total AUSF at YE from row 9 on Year End XXXX AUSF row 7. Enter Current year totals from the AUSF History on the Distribution Sheet in the R&amp;D File.
</t>
        </r>
      </text>
    </comment>
    <comment ref="C8" authorId="1">
      <text>
        <r>
          <rPr>
            <b/>
            <sz val="9"/>
            <rFont val="Tahoma"/>
            <family val="0"/>
          </rPr>
          <t>kbernier:</t>
        </r>
        <r>
          <rPr>
            <sz val="9"/>
            <rFont val="Tahoma"/>
            <family val="0"/>
          </rPr>
          <t xml:space="preserve">
8,070.55 and 9,318 are AT&amp;T adjustments processed July 2010</t>
        </r>
      </text>
    </comment>
  </commentList>
</comments>
</file>

<file path=xl/comments2.xml><?xml version="1.0" encoding="utf-8"?>
<comments xmlns="http://schemas.openxmlformats.org/spreadsheetml/2006/main">
  <authors>
    <author>deb deprospero</author>
    <author>kbernier</author>
  </authors>
  <commentList>
    <comment ref="A5" authorId="0">
      <text>
        <r>
          <rPr>
            <sz val="10"/>
            <rFont val="Tahoma"/>
            <family val="0"/>
          </rPr>
          <t>Revenues are from the sum of all 12 months  of R&amp;d spreadsheets</t>
        </r>
      </text>
    </comment>
    <comment ref="E7" authorId="1">
      <text>
        <r>
          <rPr>
            <b/>
            <sz val="9"/>
            <rFont val="Tahoma"/>
            <family val="0"/>
          </rPr>
          <t>kbernier:</t>
        </r>
        <r>
          <rPr>
            <sz val="9"/>
            <rFont val="Tahoma"/>
            <family val="0"/>
          </rPr>
          <t xml:space="preserve">
(771,554.60) and (890,813.8) are AT&amp;T adjustments processed July 2010</t>
        </r>
      </text>
    </comment>
  </commentList>
</comments>
</file>

<file path=xl/sharedStrings.xml><?xml version="1.0" encoding="utf-8"?>
<sst xmlns="http://schemas.openxmlformats.org/spreadsheetml/2006/main" count="112" uniqueCount="67">
  <si>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</si>
  <si>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</si>
  <si>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</si>
  <si>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</si>
  <si>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</si>
  <si>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</si>
  <si>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</si>
  <si>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</si>
  <si>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</si>
  <si>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</si>
  <si>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</si>
  <si>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</si>
  <si>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</si>
  <si>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</si>
  <si>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</si>
  <si>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</si>
  <si>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</si>
  <si>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</si>
  <si>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</si>
  <si>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</si>
  <si>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</si>
  <si>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</si>
  <si>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</si>
  <si>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</si>
  <si>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</si>
  <si>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</si>
  <si>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</si>
  <si>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</si>
  <si>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</si>
  <si>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</si>
  <si>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</si>
  <si>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</si>
  <si>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</si>
  <si>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</si>
  <si>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</si>
  <si>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</si>
  <si>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</si>
  <si>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</si>
  <si>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</si>
  <si>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</si>
  <si>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</si>
  <si>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</si>
  <si>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</si>
  <si>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</si>
  <si>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</si>
  <si>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</si>
  <si>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</si>
  <si>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</si>
  <si>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</si>
  <si>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</si>
  <si>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</si>
  <si>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</si>
  <si>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Period Ending December 31, 2009</t>
  </si>
  <si>
    <t>Year end 2008 AUSF</t>
  </si>
  <si>
    <t>Total AUSF at YE 2009</t>
  </si>
  <si>
    <t>2009 Reported Revenues</t>
  </si>
  <si>
    <t>Uncollectible Revenues</t>
  </si>
  <si>
    <t>2009 Cash Distributions</t>
  </si>
  <si>
    <t>CETC</t>
  </si>
  <si>
    <t>ASTAC Wireless</t>
  </si>
  <si>
    <t>GCI*</t>
  </si>
  <si>
    <t>*07/09: GCI consolidated all Lifeline accounts including wireless. (Alaska DIGITEL and UNICOM)</t>
  </si>
  <si>
    <t>New layout</t>
  </si>
  <si>
    <t>2009 AUSF Subtotal*</t>
  </si>
  <si>
    <t>*Interexchange revenue was updated to reflect adjustments  processed July 2010</t>
  </si>
  <si>
    <t>*Remittance amount was updated to reflect adjustments processed July 2010</t>
  </si>
  <si>
    <t>Interexchange Revenue*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</si>
</sst>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39" fontId="0" fillId="34" borderId="0" xfId="0" applyNumberFormat="1" applyFill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49" fontId="4" fillId="33" borderId="2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38</v>
      </c>
    </row>
    <row r="3" ht="12.75">
      <c r="A3" t="s">
        <v>52</v>
      </c>
    </row>
    <row r="4" ht="28.5" customHeight="1"/>
    <row r="5" spans="1:5" ht="25.5">
      <c r="A5" s="16" t="s">
        <v>39</v>
      </c>
      <c r="B5" s="9" t="s">
        <v>27</v>
      </c>
      <c r="C5" s="8" t="s">
        <v>28</v>
      </c>
      <c r="D5" s="9" t="s">
        <v>42</v>
      </c>
      <c r="E5" s="9" t="s">
        <v>29</v>
      </c>
    </row>
    <row r="6" spans="1:5" ht="12.75">
      <c r="A6" s="29"/>
      <c r="B6" s="29"/>
      <c r="C6" s="30"/>
      <c r="D6" s="30"/>
      <c r="E6" s="31"/>
    </row>
    <row r="7" spans="1:5" ht="12.75">
      <c r="A7" s="34" t="s">
        <v>53</v>
      </c>
      <c r="B7" s="18">
        <f>SUM(C7+D7+-E7)</f>
        <v>656177.8299999945</v>
      </c>
      <c r="C7" s="13">
        <v>31406997.189999998</v>
      </c>
      <c r="D7" s="13">
        <v>138622.21999999997</v>
      </c>
      <c r="E7" s="32">
        <v>30889441.580000002</v>
      </c>
    </row>
    <row r="8" spans="1:6" ht="12.75">
      <c r="A8" s="35" t="s">
        <v>63</v>
      </c>
      <c r="B8" s="18">
        <f>+C8+D8-E8</f>
        <v>-434340.8799999999</v>
      </c>
      <c r="C8" s="13">
        <f>3940776.8-8070.55-9318</f>
        <v>3923388.25</v>
      </c>
      <c r="D8" s="13">
        <v>8761.29</v>
      </c>
      <c r="E8" s="32">
        <v>4366490.42</v>
      </c>
      <c r="F8" s="1"/>
    </row>
    <row r="9" spans="1:5" ht="30.75" customHeight="1" thickBot="1">
      <c r="A9" s="35" t="s">
        <v>54</v>
      </c>
      <c r="B9" s="20">
        <f>B8+B7</f>
        <v>221836.9499999946</v>
      </c>
      <c r="C9" s="14">
        <f>C8+C7</f>
        <v>35330385.44</v>
      </c>
      <c r="D9" s="14">
        <f>D8+D7</f>
        <v>147383.50999999998</v>
      </c>
      <c r="E9" s="33">
        <f>E8+E7</f>
        <v>35255932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spans="1:3" ht="12.75">
      <c r="A13" s="25"/>
      <c r="C13" s="26"/>
    </row>
    <row r="14" spans="3:4" ht="12.75">
      <c r="C14" s="26"/>
      <c r="D14" s="26"/>
    </row>
    <row r="17" ht="14.25" customHeight="1">
      <c r="A17" s="2" t="s">
        <v>43</v>
      </c>
    </row>
    <row r="18" spans="1:5" ht="20.25" customHeight="1">
      <c r="A18" t="s">
        <v>44</v>
      </c>
      <c r="B18" s="50"/>
      <c r="C18" s="50"/>
      <c r="D18" s="50"/>
      <c r="E18" s="50"/>
    </row>
    <row r="19" ht="24.75" customHeight="1">
      <c r="A19" t="s">
        <v>65</v>
      </c>
    </row>
    <row r="20" spans="3:5" ht="12.75">
      <c r="C20" s="26"/>
      <c r="E20" s="26"/>
    </row>
  </sheetData>
  <sheetProtection/>
  <printOptions/>
  <pageMargins left="0.75" right="0.75" top="1" bottom="1" header="0.5" footer="0.5"/>
  <pageSetup fitToHeight="1" fitToWidth="1" horizontalDpi="600" verticalDpi="600" orientation="landscape" r:id="rId3"/>
  <headerFooter alignWithMargins="0">
    <oddFooter>&amp;L&amp;F, &amp;A&amp;RPage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87" zoomScaleNormal="87" zoomScalePageLayoutView="0" workbookViewId="0" topLeftCell="A1">
      <selection activeCell="E6" sqref="E6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2009</v>
      </c>
    </row>
    <row r="5" spans="1:10" ht="32.25" customHeight="1">
      <c r="A5" s="16" t="s">
        <v>55</v>
      </c>
      <c r="B5" s="9" t="s">
        <v>40</v>
      </c>
      <c r="C5" s="8" t="s">
        <v>34</v>
      </c>
      <c r="D5" s="9" t="s">
        <v>35</v>
      </c>
      <c r="E5" s="9" t="s">
        <v>66</v>
      </c>
      <c r="F5" s="9" t="s">
        <v>36</v>
      </c>
      <c r="G5" s="9" t="s">
        <v>37</v>
      </c>
      <c r="H5" s="9" t="s">
        <v>56</v>
      </c>
      <c r="J5" s="6"/>
    </row>
    <row r="6" spans="1:10" ht="18">
      <c r="A6" s="36"/>
      <c r="B6" s="21"/>
      <c r="C6" s="11"/>
      <c r="D6" s="11"/>
      <c r="E6" s="11"/>
      <c r="F6" s="11"/>
      <c r="G6" s="51"/>
      <c r="H6" s="38"/>
      <c r="J6" s="6"/>
    </row>
    <row r="7" spans="1:8" ht="21.75" customHeight="1" thickBot="1">
      <c r="A7" s="37" t="s">
        <v>41</v>
      </c>
      <c r="B7" s="22">
        <f>SUM(C7:H7)</f>
        <v>371784942.0999999</v>
      </c>
      <c r="C7" s="12">
        <v>130211539.13</v>
      </c>
      <c r="D7" s="12">
        <v>205004071.41</v>
      </c>
      <c r="E7" s="12">
        <f>36681348.52-771554.6-890813.8</f>
        <v>35018980.120000005</v>
      </c>
      <c r="F7" s="12">
        <v>348591.21</v>
      </c>
      <c r="G7" s="12">
        <v>1256948.77</v>
      </c>
      <c r="H7" s="39">
        <v>-55188.54</v>
      </c>
    </row>
    <row r="8" ht="13.5" thickTop="1"/>
    <row r="9" spans="1:7" ht="12.75">
      <c r="A9" t="s">
        <v>64</v>
      </c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7"/>
      <c r="C11" s="57"/>
      <c r="D11" s="57"/>
      <c r="E11" s="57"/>
      <c r="F11" s="57"/>
      <c r="G11" s="57"/>
      <c r="H11" s="57"/>
      <c r="I11" s="58"/>
    </row>
    <row r="12" spans="1:9" ht="12.75">
      <c r="A12" s="25"/>
      <c r="B12" s="56"/>
      <c r="C12" s="56"/>
      <c r="D12" s="56"/>
      <c r="E12" s="56"/>
      <c r="F12" s="56"/>
      <c r="G12" s="56"/>
      <c r="H12" s="56"/>
      <c r="I12" s="58"/>
    </row>
    <row r="13" spans="2:9" ht="12.75">
      <c r="B13" s="59"/>
      <c r="C13" s="59"/>
      <c r="D13" s="59"/>
      <c r="E13" s="59"/>
      <c r="F13" s="59"/>
      <c r="G13" s="59"/>
      <c r="H13" s="59"/>
      <c r="I13" s="59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  <row r="20" spans="3:7" ht="12.75">
      <c r="C20" s="6"/>
      <c r="D20" s="6"/>
      <c r="E20" s="6"/>
      <c r="F20" s="6"/>
      <c r="G20" s="6"/>
    </row>
    <row r="22" spans="3:7" ht="12.75">
      <c r="C22" s="6"/>
      <c r="D22" s="6"/>
      <c r="E22" s="6"/>
      <c r="F22" s="6"/>
      <c r="G22" s="6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3"/>
  <headerFooter alignWithMargins="0">
    <oddFooter>&amp;L&amp;F, &amp;A&amp;RPage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"/>
  <sheetViews>
    <sheetView showGridLines="0" tabSelected="1" zoomScale="87" zoomScaleNormal="87" zoomScalePageLayoutView="0" workbookViewId="0" topLeftCell="A66">
      <selection activeCell="A54" sqref="A54:F99"/>
    </sheetView>
  </sheetViews>
  <sheetFormatPr defaultColWidth="9.140625" defaultRowHeight="12.75"/>
  <cols>
    <col min="1" max="1" width="48.00390625" style="2" customWidth="1"/>
    <col min="2" max="3" width="14.00390625" style="0" customWidth="1"/>
    <col min="4" max="4" width="17.28125" style="0" customWidth="1"/>
    <col min="5" max="5" width="12.28125" style="0" customWidth="1"/>
    <col min="6" max="6" width="15.8515625" style="0" customWidth="1"/>
    <col min="7" max="7" width="10.140625" style="0" customWidth="1"/>
    <col min="9" max="9" width="10.421875" style="0" bestFit="1" customWidth="1"/>
    <col min="10" max="10" width="12.00390625" style="0" bestFit="1" customWidth="1"/>
    <col min="11" max="11" width="12.421875" style="0" customWidth="1"/>
    <col min="16" max="16" width="11.421875" style="0" bestFit="1" customWidth="1"/>
  </cols>
  <sheetData>
    <row r="1" ht="17.25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2009</v>
      </c>
    </row>
    <row r="4" ht="12.75" hidden="1">
      <c r="A4"/>
    </row>
    <row r="5" spans="1:6" s="2" customFormat="1" ht="33" customHeight="1" hidden="1">
      <c r="A5" s="16" t="s">
        <v>57</v>
      </c>
      <c r="B5" s="9" t="s">
        <v>25</v>
      </c>
      <c r="C5" s="8" t="s">
        <v>30</v>
      </c>
      <c r="D5" s="9" t="s">
        <v>31</v>
      </c>
      <c r="E5" s="9" t="s">
        <v>32</v>
      </c>
      <c r="F5" s="9" t="s">
        <v>33</v>
      </c>
    </row>
    <row r="6" spans="1:6" ht="18.75" customHeight="1" hidden="1">
      <c r="A6" s="40"/>
      <c r="B6" s="17"/>
      <c r="F6" s="31"/>
    </row>
    <row r="7" spans="1:6" ht="12.75" hidden="1">
      <c r="A7" s="41" t="s">
        <v>0</v>
      </c>
      <c r="B7" s="23">
        <f>SUM(C7:F7)</f>
        <v>50251</v>
      </c>
      <c r="C7" s="15"/>
      <c r="D7" s="15"/>
      <c r="E7" s="15"/>
      <c r="F7" s="45">
        <v>50251</v>
      </c>
    </row>
    <row r="8" spans="1:6" ht="12.75" hidden="1">
      <c r="A8" s="42" t="s">
        <v>1</v>
      </c>
      <c r="B8" s="19">
        <f aca="true" t="shared" si="0" ref="B8:B41">SUM(C8:F8)</f>
        <v>213.5</v>
      </c>
      <c r="C8" s="1">
        <v>213.5</v>
      </c>
      <c r="D8" s="1"/>
      <c r="E8" s="1"/>
      <c r="F8" s="46"/>
    </row>
    <row r="9" spans="1:6" ht="12.75" hidden="1">
      <c r="A9" s="41" t="s">
        <v>2</v>
      </c>
      <c r="B9" s="23">
        <f t="shared" si="0"/>
        <v>10185</v>
      </c>
      <c r="C9" s="15">
        <v>10185</v>
      </c>
      <c r="D9" s="15"/>
      <c r="E9" s="15"/>
      <c r="F9" s="45"/>
    </row>
    <row r="10" spans="1:6" ht="12.75" hidden="1">
      <c r="A10" s="42" t="s">
        <v>3</v>
      </c>
      <c r="B10" s="19">
        <f t="shared" si="0"/>
        <v>73430</v>
      </c>
      <c r="C10" s="1">
        <v>73430</v>
      </c>
      <c r="D10" s="1"/>
      <c r="E10" s="1"/>
      <c r="F10" s="46"/>
    </row>
    <row r="11" spans="1:6" ht="12.75" hidden="1">
      <c r="A11" s="41" t="s">
        <v>4</v>
      </c>
      <c r="B11" s="23">
        <f t="shared" si="0"/>
        <v>24937.5</v>
      </c>
      <c r="C11" s="15">
        <v>24937.5</v>
      </c>
      <c r="D11" s="15"/>
      <c r="E11" s="15"/>
      <c r="F11" s="45"/>
    </row>
    <row r="12" spans="1:6" ht="12.75" hidden="1">
      <c r="A12" s="42" t="s">
        <v>5</v>
      </c>
      <c r="B12" s="19">
        <f t="shared" si="0"/>
        <v>82369</v>
      </c>
      <c r="C12" s="1">
        <v>82369</v>
      </c>
      <c r="D12" s="1"/>
      <c r="E12" s="1"/>
      <c r="F12" s="46"/>
    </row>
    <row r="13" spans="1:6" ht="12.75" hidden="1">
      <c r="A13" s="41" t="s">
        <v>6</v>
      </c>
      <c r="B13" s="23">
        <f t="shared" si="0"/>
        <v>26778.5</v>
      </c>
      <c r="C13" s="15">
        <v>26778.5</v>
      </c>
      <c r="D13" s="15"/>
      <c r="E13" s="15"/>
      <c r="F13" s="45"/>
    </row>
    <row r="14" spans="1:45" s="49" customFormat="1" ht="12.75" hidden="1">
      <c r="A14" s="43" t="s">
        <v>46</v>
      </c>
      <c r="B14" s="27">
        <f t="shared" si="0"/>
        <v>817677</v>
      </c>
      <c r="C14" s="28">
        <v>817677</v>
      </c>
      <c r="D14" s="28"/>
      <c r="E14" s="28"/>
      <c r="F14" s="4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6" ht="12.75" hidden="1">
      <c r="A15" s="41" t="s">
        <v>48</v>
      </c>
      <c r="B15" s="23">
        <f t="shared" si="0"/>
        <v>112</v>
      </c>
      <c r="C15" s="15">
        <v>112</v>
      </c>
      <c r="D15" s="15"/>
      <c r="E15" s="15"/>
      <c r="F15" s="45"/>
    </row>
    <row r="16" spans="1:6" ht="12.75" hidden="1">
      <c r="A16" s="42" t="s">
        <v>45</v>
      </c>
      <c r="B16" s="19">
        <f t="shared" si="0"/>
        <v>0</v>
      </c>
      <c r="C16" s="1">
        <v>0</v>
      </c>
      <c r="D16" s="1"/>
      <c r="E16" s="1"/>
      <c r="F16" s="46"/>
    </row>
    <row r="17" spans="1:6" ht="12.75" hidden="1">
      <c r="A17" s="41" t="s">
        <v>7</v>
      </c>
      <c r="B17" s="23">
        <f t="shared" si="0"/>
        <v>40218.5</v>
      </c>
      <c r="C17" s="15">
        <v>40218.5</v>
      </c>
      <c r="D17" s="15"/>
      <c r="E17" s="15"/>
      <c r="F17" s="45"/>
    </row>
    <row r="18" spans="1:6" ht="12.75" hidden="1">
      <c r="A18" s="42" t="s">
        <v>8</v>
      </c>
      <c r="B18" s="19">
        <f t="shared" si="0"/>
        <v>15652.98</v>
      </c>
      <c r="C18" s="1">
        <v>11917.5</v>
      </c>
      <c r="D18" s="1"/>
      <c r="E18" s="1">
        <v>3735.48</v>
      </c>
      <c r="F18" s="46"/>
    </row>
    <row r="19" spans="1:6" ht="12.75" hidden="1">
      <c r="A19" s="41" t="s">
        <v>59</v>
      </c>
      <c r="B19" s="23">
        <f t="shared" si="0"/>
        <v>1732.5</v>
      </c>
      <c r="C19" s="15">
        <v>1732.5</v>
      </c>
      <c r="D19" s="15"/>
      <c r="E19" s="15"/>
      <c r="F19" s="45"/>
    </row>
    <row r="20" spans="1:6" ht="12.75" hidden="1">
      <c r="A20" s="42" t="s">
        <v>9</v>
      </c>
      <c r="B20" s="19">
        <f t="shared" si="0"/>
        <v>14681.96</v>
      </c>
      <c r="C20" s="1">
        <v>8498</v>
      </c>
      <c r="D20" s="1"/>
      <c r="E20" s="1">
        <v>6183.96</v>
      </c>
      <c r="F20" s="46"/>
    </row>
    <row r="21" spans="1:6" ht="12.75" hidden="1">
      <c r="A21" s="41" t="s">
        <v>49</v>
      </c>
      <c r="B21" s="23">
        <f t="shared" si="0"/>
        <v>3069.5</v>
      </c>
      <c r="C21" s="15">
        <v>3069.5</v>
      </c>
      <c r="D21" s="15"/>
      <c r="E21" s="15"/>
      <c r="F21" s="45"/>
    </row>
    <row r="22" spans="1:6" ht="12.75" hidden="1">
      <c r="A22" s="42" t="s">
        <v>10</v>
      </c>
      <c r="B22" s="19">
        <f t="shared" si="0"/>
        <v>1400</v>
      </c>
      <c r="C22" s="1">
        <v>1400</v>
      </c>
      <c r="D22" s="1"/>
      <c r="E22" s="1"/>
      <c r="F22" s="46"/>
    </row>
    <row r="23" spans="1:6" ht="12.75" hidden="1">
      <c r="A23" s="41" t="s">
        <v>11</v>
      </c>
      <c r="B23" s="23">
        <f t="shared" si="0"/>
        <v>11368</v>
      </c>
      <c r="C23" s="15">
        <v>11368</v>
      </c>
      <c r="D23" s="15"/>
      <c r="E23" s="15"/>
      <c r="F23" s="45"/>
    </row>
    <row r="24" spans="1:6" ht="12.75" hidden="1">
      <c r="A24" s="42" t="s">
        <v>12</v>
      </c>
      <c r="B24" s="19">
        <f t="shared" si="0"/>
        <v>0</v>
      </c>
      <c r="C24" s="1">
        <v>0</v>
      </c>
      <c r="D24" s="1"/>
      <c r="E24" s="1"/>
      <c r="F24" s="46"/>
    </row>
    <row r="25" spans="1:6" ht="12.75" hidden="1">
      <c r="A25" s="41" t="s">
        <v>13</v>
      </c>
      <c r="B25" s="23">
        <f t="shared" si="0"/>
        <v>2726.5</v>
      </c>
      <c r="C25" s="15">
        <v>2726.5</v>
      </c>
      <c r="D25" s="15"/>
      <c r="E25" s="15"/>
      <c r="F25" s="45"/>
    </row>
    <row r="26" spans="1:6" ht="12.75" hidden="1">
      <c r="A26" s="42" t="s">
        <v>14</v>
      </c>
      <c r="B26" s="19">
        <f t="shared" si="0"/>
        <v>40620.729999999996</v>
      </c>
      <c r="C26" s="1">
        <v>11095</v>
      </c>
      <c r="D26" s="1"/>
      <c r="E26" s="1">
        <v>29525.73</v>
      </c>
      <c r="F26" s="46"/>
    </row>
    <row r="27" spans="1:6" ht="12.75" hidden="1">
      <c r="A27" s="41" t="s">
        <v>50</v>
      </c>
      <c r="B27" s="23">
        <f t="shared" si="0"/>
        <v>129.5</v>
      </c>
      <c r="C27" s="15">
        <v>129.5</v>
      </c>
      <c r="D27" s="15"/>
      <c r="E27" s="15"/>
      <c r="F27" s="45"/>
    </row>
    <row r="28" spans="1:6" ht="12.75" hidden="1">
      <c r="A28" s="42" t="s">
        <v>60</v>
      </c>
      <c r="B28" s="19">
        <f t="shared" si="0"/>
        <v>1270059</v>
      </c>
      <c r="C28" s="1">
        <v>1270059</v>
      </c>
      <c r="D28" s="1"/>
      <c r="E28" s="1"/>
      <c r="F28" s="46"/>
    </row>
    <row r="29" spans="1:6" ht="12.75" hidden="1">
      <c r="A29" s="41" t="s">
        <v>15</v>
      </c>
      <c r="B29" s="23">
        <f t="shared" si="0"/>
        <v>26808.18</v>
      </c>
      <c r="C29" s="15">
        <v>24601.5</v>
      </c>
      <c r="D29" s="15"/>
      <c r="E29" s="15">
        <v>2206.68</v>
      </c>
      <c r="F29" s="45"/>
    </row>
    <row r="30" spans="1:6" ht="12.75" hidden="1">
      <c r="A30" s="42" t="s">
        <v>16</v>
      </c>
      <c r="B30" s="19">
        <f t="shared" si="0"/>
        <v>25400.96</v>
      </c>
      <c r="C30" s="1">
        <v>21644</v>
      </c>
      <c r="D30" s="1"/>
      <c r="E30" s="1">
        <v>3756.96</v>
      </c>
      <c r="F30" s="46"/>
    </row>
    <row r="31" spans="1:6" ht="12.75" hidden="1">
      <c r="A31" s="41" t="s">
        <v>17</v>
      </c>
      <c r="B31" s="23">
        <f t="shared" si="0"/>
        <v>102427.64</v>
      </c>
      <c r="C31" s="15">
        <v>85421</v>
      </c>
      <c r="D31" s="15"/>
      <c r="E31" s="15">
        <v>17006.64</v>
      </c>
      <c r="F31" s="45"/>
    </row>
    <row r="32" spans="1:6" ht="12.75" hidden="1">
      <c r="A32" s="42" t="s">
        <v>47</v>
      </c>
      <c r="B32" s="19">
        <f t="shared" si="0"/>
        <v>67623.5</v>
      </c>
      <c r="C32" s="1">
        <v>67623.5</v>
      </c>
      <c r="D32" s="1"/>
      <c r="E32" s="1"/>
      <c r="F32" s="46"/>
    </row>
    <row r="33" spans="1:6" ht="12.75" hidden="1">
      <c r="A33" s="41" t="s">
        <v>18</v>
      </c>
      <c r="B33" s="23">
        <f t="shared" si="0"/>
        <v>22936.14</v>
      </c>
      <c r="C33" s="15">
        <v>18721.5</v>
      </c>
      <c r="D33" s="15"/>
      <c r="E33" s="15">
        <v>4214.64</v>
      </c>
      <c r="F33" s="45"/>
    </row>
    <row r="34" spans="1:6" ht="12.75" hidden="1">
      <c r="A34" s="42" t="s">
        <v>19</v>
      </c>
      <c r="B34" s="19">
        <f t="shared" si="0"/>
        <v>969.5</v>
      </c>
      <c r="C34" s="1">
        <v>969.5</v>
      </c>
      <c r="D34" s="1"/>
      <c r="E34" s="1"/>
      <c r="F34" s="46"/>
    </row>
    <row r="35" spans="1:6" ht="12.75" hidden="1">
      <c r="A35" s="41" t="s">
        <v>26</v>
      </c>
      <c r="B35" s="23">
        <f t="shared" si="0"/>
        <v>14451.5</v>
      </c>
      <c r="C35" s="15">
        <v>14451.5</v>
      </c>
      <c r="D35" s="15"/>
      <c r="E35" s="15"/>
      <c r="F35" s="45"/>
    </row>
    <row r="36" spans="1:6" ht="12.75" hidden="1">
      <c r="A36" s="42" t="s">
        <v>20</v>
      </c>
      <c r="B36" s="19">
        <f t="shared" si="0"/>
        <v>20574.05</v>
      </c>
      <c r="C36" s="1">
        <v>17594.5</v>
      </c>
      <c r="D36" s="1"/>
      <c r="E36" s="1">
        <v>2979.55</v>
      </c>
      <c r="F36" s="46"/>
    </row>
    <row r="37" spans="1:6" ht="12.75" hidden="1">
      <c r="A37" s="41" t="s">
        <v>21</v>
      </c>
      <c r="B37" s="23">
        <f t="shared" si="0"/>
        <v>18219.98</v>
      </c>
      <c r="C37" s="15">
        <v>423.5</v>
      </c>
      <c r="D37" s="15">
        <v>16281</v>
      </c>
      <c r="E37" s="15">
        <v>1515.48</v>
      </c>
      <c r="F37" s="45"/>
    </row>
    <row r="38" spans="1:6" ht="12.75" hidden="1">
      <c r="A38" s="42" t="s">
        <v>51</v>
      </c>
      <c r="B38" s="19">
        <f t="shared" si="0"/>
        <v>0</v>
      </c>
      <c r="C38" s="1">
        <v>0</v>
      </c>
      <c r="D38" s="1"/>
      <c r="E38" s="1"/>
      <c r="F38" s="46"/>
    </row>
    <row r="39" spans="1:6" ht="12.75" hidden="1">
      <c r="A39" s="41" t="s">
        <v>23</v>
      </c>
      <c r="B39" s="23">
        <f t="shared" si="0"/>
        <v>361532.04</v>
      </c>
      <c r="C39" s="15">
        <v>11795</v>
      </c>
      <c r="D39" s="15">
        <v>349315</v>
      </c>
      <c r="E39" s="15">
        <v>422.04</v>
      </c>
      <c r="F39" s="45"/>
    </row>
    <row r="40" spans="1:6" ht="12.75" hidden="1">
      <c r="A40" s="42" t="s">
        <v>22</v>
      </c>
      <c r="B40" s="19">
        <f t="shared" si="0"/>
        <v>1213421.4</v>
      </c>
      <c r="C40" s="1">
        <v>92022</v>
      </c>
      <c r="D40" s="1">
        <v>1085115</v>
      </c>
      <c r="E40" s="1">
        <v>36284.4</v>
      </c>
      <c r="F40" s="46"/>
    </row>
    <row r="41" spans="1:6" ht="12.75" hidden="1">
      <c r="A41" s="41" t="s">
        <v>24</v>
      </c>
      <c r="B41" s="23">
        <f t="shared" si="0"/>
        <v>4512.86</v>
      </c>
      <c r="C41" s="15">
        <v>3153.5</v>
      </c>
      <c r="D41" s="15"/>
      <c r="E41" s="15">
        <v>1359.36</v>
      </c>
      <c r="F41" s="45"/>
    </row>
    <row r="42" spans="1:6" ht="31.5" customHeight="1" hidden="1" thickBot="1">
      <c r="A42" s="44" t="s">
        <v>25</v>
      </c>
      <c r="B42" s="24">
        <f>SUM(B7:B41)</f>
        <v>4366490.420000001</v>
      </c>
      <c r="C42" s="3">
        <f>SUM(C7:C41)</f>
        <v>2756337.5</v>
      </c>
      <c r="D42" s="3">
        <f>SUM(D7:D41)</f>
        <v>1450711</v>
      </c>
      <c r="E42" s="3">
        <f>SUM(E7:E41)</f>
        <v>109190.92</v>
      </c>
      <c r="F42" s="48">
        <f>SUM(F7:F41)</f>
        <v>50251</v>
      </c>
    </row>
    <row r="43" spans="2:6" ht="13.5" hidden="1" thickTop="1">
      <c r="B43" s="1"/>
      <c r="C43" s="1"/>
      <c r="D43" s="1"/>
      <c r="E43" s="1"/>
      <c r="F43" s="1"/>
    </row>
    <row r="44" spans="1:6" ht="13.5" hidden="1">
      <c r="A44" s="55" t="s">
        <v>61</v>
      </c>
      <c r="B44" s="55"/>
      <c r="C44" s="55"/>
      <c r="D44" s="55"/>
      <c r="E44" s="55"/>
      <c r="F44" s="55"/>
    </row>
    <row r="45" spans="1:6" ht="12.75" hidden="1">
      <c r="A45" s="25"/>
      <c r="B45" s="1"/>
      <c r="F45" s="1"/>
    </row>
    <row r="46" spans="2:6" ht="12.75" hidden="1">
      <c r="B46" s="1"/>
      <c r="F46" s="1"/>
    </row>
    <row r="47" spans="2:6" ht="12.75" hidden="1">
      <c r="B47" s="1"/>
      <c r="F47" s="1"/>
    </row>
    <row r="48" spans="2:6" ht="12.75" hidden="1">
      <c r="B48" s="1"/>
      <c r="F48" s="1"/>
    </row>
    <row r="49" spans="2:6" ht="12.75" hidden="1">
      <c r="B49" s="1"/>
      <c r="F49" s="1"/>
    </row>
    <row r="50" spans="2:6" ht="12.75" hidden="1">
      <c r="B50" s="1"/>
      <c r="F50" s="1"/>
    </row>
    <row r="51" spans="2:6" ht="12.75" hidden="1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1:6" ht="17.25">
      <c r="A54" s="7" t="str">
        <f>A1</f>
        <v>Alaska Universal Service Administrative Company</v>
      </c>
      <c r="B54" s="1"/>
      <c r="F54" s="1"/>
    </row>
    <row r="55" spans="1:10" ht="15">
      <c r="A55" s="10" t="str">
        <f>A2</f>
        <v>AUSF Annual Summary</v>
      </c>
      <c r="B55" s="1"/>
      <c r="F55" s="1"/>
      <c r="J55" s="54" t="s">
        <v>62</v>
      </c>
    </row>
    <row r="56" spans="1:6" ht="12.75">
      <c r="A56" t="str">
        <f>A3</f>
        <v>Period Ending December 31, 2009</v>
      </c>
      <c r="B56" s="1"/>
      <c r="F56" s="1"/>
    </row>
    <row r="57" spans="1:6" ht="12.75">
      <c r="A57"/>
      <c r="B57" s="1"/>
      <c r="F57" s="1"/>
    </row>
    <row r="58" spans="1:6" ht="36.75" customHeight="1">
      <c r="A58" s="16" t="s">
        <v>57</v>
      </c>
      <c r="B58" s="9" t="s">
        <v>25</v>
      </c>
      <c r="C58" s="8" t="s">
        <v>30</v>
      </c>
      <c r="D58" s="9" t="s">
        <v>31</v>
      </c>
      <c r="E58" s="9" t="s">
        <v>32</v>
      </c>
      <c r="F58" s="9" t="s">
        <v>33</v>
      </c>
    </row>
    <row r="59" spans="1:6" ht="12.75">
      <c r="A59" s="40"/>
      <c r="B59" s="17"/>
      <c r="F59" s="31"/>
    </row>
    <row r="60" spans="1:6" ht="12.75">
      <c r="A60" s="41" t="s">
        <v>0</v>
      </c>
      <c r="B60" s="23">
        <f>SUM(C60:F60)</f>
        <v>50251</v>
      </c>
      <c r="C60" s="15"/>
      <c r="D60" s="15"/>
      <c r="E60" s="15"/>
      <c r="F60" s="45">
        <v>50251</v>
      </c>
    </row>
    <row r="61" spans="1:6" ht="12.75">
      <c r="A61" s="42" t="s">
        <v>1</v>
      </c>
      <c r="B61" s="19">
        <f aca="true" t="shared" si="1" ref="B61:B81">SUM(C61:F61)</f>
        <v>213.5</v>
      </c>
      <c r="C61" s="1">
        <v>213.5</v>
      </c>
      <c r="D61" s="1"/>
      <c r="E61" s="1"/>
      <c r="F61" s="46"/>
    </row>
    <row r="62" spans="1:6" ht="12.75">
      <c r="A62" s="41" t="s">
        <v>2</v>
      </c>
      <c r="B62" s="23">
        <f t="shared" si="1"/>
        <v>10185</v>
      </c>
      <c r="C62" s="15">
        <v>10185</v>
      </c>
      <c r="D62" s="15"/>
      <c r="E62" s="15"/>
      <c r="F62" s="45"/>
    </row>
    <row r="63" spans="1:6" ht="12.75">
      <c r="A63" s="42" t="s">
        <v>3</v>
      </c>
      <c r="B63" s="19">
        <f t="shared" si="1"/>
        <v>73430</v>
      </c>
      <c r="C63" s="1">
        <v>73430</v>
      </c>
      <c r="D63" s="1"/>
      <c r="E63" s="1"/>
      <c r="F63" s="46"/>
    </row>
    <row r="64" spans="1:6" ht="12.75">
      <c r="A64" s="41" t="s">
        <v>4</v>
      </c>
      <c r="B64" s="23">
        <f t="shared" si="1"/>
        <v>24937.5</v>
      </c>
      <c r="C64" s="15">
        <v>24937.5</v>
      </c>
      <c r="D64" s="15"/>
      <c r="E64" s="15"/>
      <c r="F64" s="45"/>
    </row>
    <row r="65" spans="1:6" ht="12.75">
      <c r="A65" s="42" t="s">
        <v>5</v>
      </c>
      <c r="B65" s="19">
        <f t="shared" si="1"/>
        <v>82369</v>
      </c>
      <c r="C65" s="1">
        <v>82369</v>
      </c>
      <c r="D65" s="1"/>
      <c r="E65" s="1"/>
      <c r="F65" s="46"/>
    </row>
    <row r="66" spans="1:6" ht="12.75">
      <c r="A66" s="41" t="s">
        <v>6</v>
      </c>
      <c r="B66" s="23">
        <f t="shared" si="1"/>
        <v>26778.5</v>
      </c>
      <c r="C66" s="15">
        <v>26778.5</v>
      </c>
      <c r="D66" s="15"/>
      <c r="E66" s="15"/>
      <c r="F66" s="45"/>
    </row>
    <row r="67" spans="1:6" ht="12.75">
      <c r="A67" s="42" t="s">
        <v>48</v>
      </c>
      <c r="B67" s="19">
        <f t="shared" si="1"/>
        <v>112</v>
      </c>
      <c r="C67" s="1">
        <v>112</v>
      </c>
      <c r="D67" s="1"/>
      <c r="E67" s="1"/>
      <c r="F67" s="46"/>
    </row>
    <row r="68" spans="1:6" ht="12.75">
      <c r="A68" s="41" t="s">
        <v>45</v>
      </c>
      <c r="B68" s="23">
        <f t="shared" si="1"/>
        <v>0</v>
      </c>
      <c r="C68" s="15">
        <v>0</v>
      </c>
      <c r="D68" s="15"/>
      <c r="E68" s="15"/>
      <c r="F68" s="45"/>
    </row>
    <row r="69" spans="1:6" ht="12.75">
      <c r="A69" s="42" t="s">
        <v>7</v>
      </c>
      <c r="B69" s="19">
        <f t="shared" si="1"/>
        <v>40218.5</v>
      </c>
      <c r="C69" s="1">
        <v>40218.5</v>
      </c>
      <c r="D69" s="1"/>
      <c r="E69" s="1"/>
      <c r="F69" s="46"/>
    </row>
    <row r="70" spans="1:6" ht="12.75">
      <c r="A70" s="41" t="s">
        <v>8</v>
      </c>
      <c r="B70" s="23">
        <f t="shared" si="1"/>
        <v>15652.98</v>
      </c>
      <c r="C70" s="15">
        <v>11917.5</v>
      </c>
      <c r="D70" s="15"/>
      <c r="E70" s="15">
        <v>3735.48</v>
      </c>
      <c r="F70" s="45"/>
    </row>
    <row r="71" spans="1:6" ht="12.75">
      <c r="A71" s="42" t="s">
        <v>9</v>
      </c>
      <c r="B71" s="19">
        <f t="shared" si="1"/>
        <v>14681.96</v>
      </c>
      <c r="C71" s="1">
        <v>8498</v>
      </c>
      <c r="D71" s="1"/>
      <c r="E71" s="1">
        <v>6183.96</v>
      </c>
      <c r="F71" s="46"/>
    </row>
    <row r="72" spans="1:6" ht="12.75">
      <c r="A72" s="41" t="s">
        <v>10</v>
      </c>
      <c r="B72" s="23">
        <f t="shared" si="1"/>
        <v>1400</v>
      </c>
      <c r="C72" s="15">
        <v>1400</v>
      </c>
      <c r="D72" s="15"/>
      <c r="E72" s="15"/>
      <c r="F72" s="45"/>
    </row>
    <row r="73" spans="1:6" ht="12.75">
      <c r="A73" s="42" t="s">
        <v>11</v>
      </c>
      <c r="B73" s="19">
        <f t="shared" si="1"/>
        <v>11368</v>
      </c>
      <c r="C73" s="1">
        <v>11368</v>
      </c>
      <c r="D73" s="1"/>
      <c r="E73" s="1"/>
      <c r="F73" s="46"/>
    </row>
    <row r="74" spans="1:6" ht="12.75">
      <c r="A74" s="41" t="s">
        <v>12</v>
      </c>
      <c r="B74" s="23">
        <f t="shared" si="1"/>
        <v>0</v>
      </c>
      <c r="C74" s="15">
        <v>0</v>
      </c>
      <c r="D74" s="15"/>
      <c r="E74" s="15"/>
      <c r="F74" s="45"/>
    </row>
    <row r="75" spans="1:6" ht="12.75">
      <c r="A75" s="42" t="s">
        <v>13</v>
      </c>
      <c r="B75" s="19">
        <f t="shared" si="1"/>
        <v>2726.5</v>
      </c>
      <c r="C75" s="1">
        <v>2726.5</v>
      </c>
      <c r="D75" s="1"/>
      <c r="E75" s="1"/>
      <c r="F75" s="46"/>
    </row>
    <row r="76" spans="1:6" ht="12.75">
      <c r="A76" s="41" t="s">
        <v>14</v>
      </c>
      <c r="B76" s="23">
        <f t="shared" si="1"/>
        <v>40620.729999999996</v>
      </c>
      <c r="C76" s="15">
        <v>11095</v>
      </c>
      <c r="D76" s="15"/>
      <c r="E76" s="15">
        <v>29525.73</v>
      </c>
      <c r="F76" s="45"/>
    </row>
    <row r="77" spans="1:6" ht="12.75">
      <c r="A77" s="42" t="s">
        <v>15</v>
      </c>
      <c r="B77" s="19">
        <f t="shared" si="1"/>
        <v>26808.18</v>
      </c>
      <c r="C77" s="1">
        <v>24601.5</v>
      </c>
      <c r="D77" s="1"/>
      <c r="E77" s="1">
        <v>2206.68</v>
      </c>
      <c r="F77" s="46"/>
    </row>
    <row r="78" spans="1:6" ht="12.75">
      <c r="A78" s="41" t="s">
        <v>16</v>
      </c>
      <c r="B78" s="23">
        <f t="shared" si="1"/>
        <v>25400.96</v>
      </c>
      <c r="C78" s="15">
        <v>21644</v>
      </c>
      <c r="D78" s="15"/>
      <c r="E78" s="15">
        <v>3756.96</v>
      </c>
      <c r="F78" s="45"/>
    </row>
    <row r="79" spans="1:6" ht="12.75">
      <c r="A79" s="42" t="s">
        <v>17</v>
      </c>
      <c r="B79" s="19">
        <f t="shared" si="1"/>
        <v>102427.64</v>
      </c>
      <c r="C79" s="1">
        <v>85421</v>
      </c>
      <c r="D79" s="1"/>
      <c r="E79" s="1">
        <v>17006.64</v>
      </c>
      <c r="F79" s="46"/>
    </row>
    <row r="80" spans="1:6" ht="12.75">
      <c r="A80" s="41" t="s">
        <v>18</v>
      </c>
      <c r="B80" s="23">
        <f t="shared" si="1"/>
        <v>22936.14</v>
      </c>
      <c r="C80" s="15">
        <v>18721.5</v>
      </c>
      <c r="D80" s="15"/>
      <c r="E80" s="15">
        <v>4214.64</v>
      </c>
      <c r="F80" s="45"/>
    </row>
    <row r="81" spans="1:6" ht="12.75">
      <c r="A81" s="42" t="s">
        <v>19</v>
      </c>
      <c r="B81" s="19">
        <f t="shared" si="1"/>
        <v>969.5</v>
      </c>
      <c r="C81" s="1">
        <v>969.5</v>
      </c>
      <c r="D81" s="1"/>
      <c r="E81" s="1"/>
      <c r="F81" s="46"/>
    </row>
    <row r="82" spans="1:6" ht="12.75">
      <c r="A82" s="41" t="s">
        <v>26</v>
      </c>
      <c r="B82" s="23">
        <f aca="true" t="shared" si="2" ref="B82:B88">SUM(C82:F82)</f>
        <v>14451.5</v>
      </c>
      <c r="C82" s="15">
        <v>14451.5</v>
      </c>
      <c r="D82" s="15"/>
      <c r="E82" s="15"/>
      <c r="F82" s="45"/>
    </row>
    <row r="83" spans="1:6" ht="12.75">
      <c r="A83" s="42" t="s">
        <v>20</v>
      </c>
      <c r="B83" s="19">
        <f t="shared" si="2"/>
        <v>20574.05</v>
      </c>
      <c r="C83" s="1">
        <v>17594.5</v>
      </c>
      <c r="D83" s="1"/>
      <c r="E83" s="1">
        <v>2979.55</v>
      </c>
      <c r="F83" s="46"/>
    </row>
    <row r="84" spans="1:6" ht="12.75">
      <c r="A84" s="41" t="s">
        <v>21</v>
      </c>
      <c r="B84" s="23">
        <f t="shared" si="2"/>
        <v>18219.98</v>
      </c>
      <c r="C84" s="15">
        <v>423.5</v>
      </c>
      <c r="D84" s="15">
        <v>16281</v>
      </c>
      <c r="E84" s="15">
        <v>1515.48</v>
      </c>
      <c r="F84" s="45"/>
    </row>
    <row r="85" spans="1:6" ht="12.75">
      <c r="A85" s="42" t="s">
        <v>51</v>
      </c>
      <c r="B85" s="19">
        <f t="shared" si="2"/>
        <v>0</v>
      </c>
      <c r="C85" s="1">
        <v>0</v>
      </c>
      <c r="D85" s="1"/>
      <c r="E85" s="1"/>
      <c r="F85" s="46"/>
    </row>
    <row r="86" spans="1:6" ht="12.75">
      <c r="A86" s="41" t="s">
        <v>23</v>
      </c>
      <c r="B86" s="23">
        <f t="shared" si="2"/>
        <v>361532.04</v>
      </c>
      <c r="C86" s="15">
        <v>11795</v>
      </c>
      <c r="D86" s="15">
        <v>349315</v>
      </c>
      <c r="E86" s="15">
        <v>422.04</v>
      </c>
      <c r="F86" s="45"/>
    </row>
    <row r="87" spans="1:6" ht="12.75">
      <c r="A87" s="42" t="s">
        <v>22</v>
      </c>
      <c r="B87" s="19">
        <f t="shared" si="2"/>
        <v>1213421.4</v>
      </c>
      <c r="C87" s="1">
        <v>92022</v>
      </c>
      <c r="D87" s="1">
        <v>1085115</v>
      </c>
      <c r="E87" s="1">
        <v>36284.4</v>
      </c>
      <c r="F87" s="46"/>
    </row>
    <row r="88" spans="1:6" ht="12.75">
      <c r="A88" s="41" t="s">
        <v>24</v>
      </c>
      <c r="B88" s="23">
        <f t="shared" si="2"/>
        <v>4512.86</v>
      </c>
      <c r="C88" s="15">
        <v>3153.5</v>
      </c>
      <c r="D88" s="15"/>
      <c r="E88" s="15">
        <v>1359.36</v>
      </c>
      <c r="F88" s="45"/>
    </row>
    <row r="89" spans="1:6" ht="12.75">
      <c r="A89" s="42"/>
      <c r="B89" s="19"/>
      <c r="C89" s="1"/>
      <c r="D89" s="1"/>
      <c r="E89" s="1"/>
      <c r="F89" s="46"/>
    </row>
    <row r="90" spans="1:6" ht="15">
      <c r="A90" s="16" t="s">
        <v>58</v>
      </c>
      <c r="B90" s="52"/>
      <c r="C90" s="52"/>
      <c r="D90" s="52"/>
      <c r="E90" s="52"/>
      <c r="F90" s="53"/>
    </row>
    <row r="91" spans="1:6" ht="12.75">
      <c r="A91" s="41" t="s">
        <v>46</v>
      </c>
      <c r="B91" s="23">
        <f aca="true" t="shared" si="3" ref="B91:B96">SUM(C91:F91)</f>
        <v>817677</v>
      </c>
      <c r="C91" s="15">
        <v>817677</v>
      </c>
      <c r="D91" s="15"/>
      <c r="E91" s="15"/>
      <c r="F91" s="45"/>
    </row>
    <row r="92" spans="1:6" ht="12.75">
      <c r="A92" s="42" t="s">
        <v>59</v>
      </c>
      <c r="B92" s="19">
        <f t="shared" si="3"/>
        <v>1732.5</v>
      </c>
      <c r="C92" s="1">
        <v>1732.5</v>
      </c>
      <c r="D92" s="1"/>
      <c r="E92" s="1"/>
      <c r="F92" s="46"/>
    </row>
    <row r="93" spans="1:6" ht="12.75">
      <c r="A93" s="41" t="s">
        <v>49</v>
      </c>
      <c r="B93" s="23">
        <f t="shared" si="3"/>
        <v>3069.5</v>
      </c>
      <c r="C93" s="15">
        <v>3069.5</v>
      </c>
      <c r="D93" s="15"/>
      <c r="E93" s="15"/>
      <c r="F93" s="45"/>
    </row>
    <row r="94" spans="1:6" ht="12.75">
      <c r="A94" s="42" t="s">
        <v>50</v>
      </c>
      <c r="B94" s="19">
        <f t="shared" si="3"/>
        <v>129.5</v>
      </c>
      <c r="C94" s="1">
        <v>129.5</v>
      </c>
      <c r="D94" s="1"/>
      <c r="E94" s="1"/>
      <c r="F94" s="46"/>
    </row>
    <row r="95" spans="1:6" ht="12.75">
      <c r="A95" s="41" t="s">
        <v>60</v>
      </c>
      <c r="B95" s="23">
        <f t="shared" si="3"/>
        <v>1270059</v>
      </c>
      <c r="C95" s="15">
        <v>1270059</v>
      </c>
      <c r="D95" s="15"/>
      <c r="E95" s="15"/>
      <c r="F95" s="45"/>
    </row>
    <row r="96" spans="1:6" ht="12.75">
      <c r="A96" s="42" t="s">
        <v>47</v>
      </c>
      <c r="B96" s="19">
        <f t="shared" si="3"/>
        <v>67623.5</v>
      </c>
      <c r="C96" s="1">
        <v>67623.5</v>
      </c>
      <c r="D96" s="1"/>
      <c r="E96" s="1"/>
      <c r="F96" s="46"/>
    </row>
    <row r="97" spans="1:6" ht="33" customHeight="1" thickBot="1">
      <c r="A97" s="44" t="s">
        <v>25</v>
      </c>
      <c r="B97" s="24">
        <f>SUM(B60:B96)</f>
        <v>4366490.42</v>
      </c>
      <c r="C97" s="3">
        <f>SUM(C60:C96)</f>
        <v>2756337.5</v>
      </c>
      <c r="D97" s="3">
        <f>SUM(D60:D96)</f>
        <v>1450711</v>
      </c>
      <c r="E97" s="3">
        <f>SUM(E60:E96)</f>
        <v>109190.92</v>
      </c>
      <c r="F97" s="48">
        <f>SUM(F60:F96)</f>
        <v>50251</v>
      </c>
    </row>
    <row r="98" ht="13.5" thickTop="1">
      <c r="B98" s="1"/>
    </row>
    <row r="99" spans="1:6" ht="21.75" customHeight="1">
      <c r="A99" s="55" t="s">
        <v>61</v>
      </c>
      <c r="B99" s="55"/>
      <c r="C99" s="55"/>
      <c r="D99" s="55"/>
      <c r="E99" s="55"/>
      <c r="F99" s="55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</sheetData>
  <sheetProtection/>
  <mergeCells count="2">
    <mergeCell ref="A99:F99"/>
    <mergeCell ref="A44:F44"/>
  </mergeCells>
  <printOptions horizontalCentered="1"/>
  <pageMargins left="0.33" right="0.29" top="1" bottom="1" header="0.5" footer="0.5"/>
  <pageSetup fitToHeight="1" fitToWidth="1" horizontalDpi="600" verticalDpi="600" orientation="landscape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kbernier</cp:lastModifiedBy>
  <cp:lastPrinted>2010-10-05T02:01:59Z</cp:lastPrinted>
  <dcterms:created xsi:type="dcterms:W3CDTF">2001-05-04T21:50:52Z</dcterms:created>
  <dcterms:modified xsi:type="dcterms:W3CDTF">2010-10-05T02:04:28Z</dcterms:modified>
  <cp:category/>
  <cp:version/>
  <cp:contentType/>
  <cp:contentStatus/>
</cp:coreProperties>
</file>